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320" windowHeight="9735"/>
  </bookViews>
  <sheets>
    <sheet name="O. EJECUCION 2017" sheetId="11" r:id="rId1"/>
  </sheets>
  <definedNames>
    <definedName name="_xlnm.Print_Area" localSheetId="0">'O. EJECUCION 2017'!$A$1:$AB$34</definedName>
    <definedName name="_xlnm.Print_Titles" localSheetId="0">'O. EJECUCION 2017'!$1:$7</definedName>
  </definedNames>
  <calcPr calcId="144525"/>
</workbook>
</file>

<file path=xl/calcChain.xml><?xml version="1.0" encoding="utf-8"?>
<calcChain xmlns="http://schemas.openxmlformats.org/spreadsheetml/2006/main">
  <c r="I26" i="11" l="1"/>
  <c r="S18" i="11" l="1"/>
  <c r="S11" i="11" l="1"/>
  <c r="V17" i="11" l="1"/>
  <c r="V16" i="11"/>
  <c r="V11" i="11"/>
  <c r="S32" i="11" l="1"/>
  <c r="V32" i="11" s="1"/>
  <c r="S30" i="11"/>
  <c r="V30" i="11" s="1"/>
  <c r="S28" i="11"/>
  <c r="V28" i="11" s="1"/>
  <c r="S26" i="11"/>
  <c r="V26" i="11" s="1"/>
  <c r="S24" i="11"/>
  <c r="V24" i="11" s="1"/>
  <c r="S22" i="11"/>
  <c r="V22" i="11" s="1"/>
  <c r="S20" i="11"/>
  <c r="V20" i="11" s="1"/>
  <c r="V18" i="11"/>
  <c r="S14" i="11"/>
  <c r="V14" i="11" s="1"/>
  <c r="S13" i="11"/>
  <c r="S10" i="11"/>
  <c r="V10" i="11" s="1"/>
  <c r="S8" i="11"/>
  <c r="V8" i="11" s="1"/>
  <c r="V13" i="11" l="1"/>
  <c r="V34" i="11"/>
  <c r="A20" i="11" l="1"/>
</calcChain>
</file>

<file path=xl/sharedStrings.xml><?xml version="1.0" encoding="utf-8"?>
<sst xmlns="http://schemas.openxmlformats.org/spreadsheetml/2006/main" count="189" uniqueCount="106">
  <si>
    <t>Nº</t>
  </si>
  <si>
    <t>1</t>
  </si>
  <si>
    <t>-</t>
  </si>
  <si>
    <t>NOMBRE DE LA OBRA</t>
  </si>
  <si>
    <t>FECHA DE EJECUCION</t>
  </si>
  <si>
    <t>Fecha de Inicio de Obra</t>
  </si>
  <si>
    <t>Fecha de Culminación de Obra</t>
  </si>
  <si>
    <t>VALORIZACIONES</t>
  </si>
  <si>
    <t>n.1</t>
  </si>
  <si>
    <t>n.3</t>
  </si>
  <si>
    <t>n.2</t>
  </si>
  <si>
    <t>MEJORAMIENTO DE LOS SERVICIOS DE EDUCACION PRIMARIA DE LA I.E. N° 84296 EN EL C.P. DE PUMACUCHO, DISTRITO DE POMABAMBA, PROVINCIA DE POMABAMBA - ANCASH</t>
  </si>
  <si>
    <t>ESTADO ACTUAL</t>
  </si>
  <si>
    <t>n.4</t>
  </si>
  <si>
    <t>n.5</t>
  </si>
  <si>
    <t>NO TIENE</t>
  </si>
  <si>
    <t>CONTRATACION DE SERVICIO DE MANTENIMIENTO DEL HOSPITAL VICTOR RAMOS GUARDIA DE HUARAZ - ANCASH</t>
  </si>
  <si>
    <t>EJECUCION</t>
  </si>
  <si>
    <t>176,158,60</t>
  </si>
  <si>
    <t>321,221,05</t>
  </si>
  <si>
    <t>258,330,85</t>
  </si>
  <si>
    <t>MEJORAMIENTO Y CREACION DE LA OFERTA DE LO SERVICIOS EDUCATIVOS DE LA INSTITUCION EDUCATIVA N° 86376, LA LIBERTAD DE HUAMANHUAUCO, DISTRITO DE SAN LUIS, PROVINCIA DE CARLOS FERMIN FITZCARRALD-ANCASH</t>
  </si>
  <si>
    <t>MEJORAMIENTO DE LOS SERVICIOS DE SALUD DEL CENTRO DE SALUD CHIQUIAN, DISTRITO DE CHIQUIAN, PROVINCIA DE BOLOGNESI, REGION ANCASH</t>
  </si>
  <si>
    <t>MEJORAMIENTO DEL SERVICIO DE AGUA DEL SISTEMA DE RIEGO CANAL TUCU - CHIQUIAN EN LA LOCALIDAD DE CHIQUIAN, DISTRITO DE CHIQUIAN, PROVINCIA DE BOLOGNESI - REGION ANCASH</t>
  </si>
  <si>
    <t>MEJORAMIENTO DE LA CARRETERA DEPARTAMENTAL: EMP. PE 3N (CATAC) - TUNEL KAHUISH - CHAVÍN DE HUANTAR - SAN MARCOS - EMP. PE - 14A (SUCCHA), PROVINCIAS DE RECUAY Y HUARI, DEPARTAMENTO DE ANCASH</t>
  </si>
  <si>
    <t>MEJORAMIENTO DEL SERVICIO DE AGUA DEL SISTEMA DE RIEGO SAN MIGUEL, LA MORA Y COMPUERTA 23 DEL DISTRITO DE CHIMBOTE, PROVINCIA DEL SANTA - REGION ANCASH</t>
  </si>
  <si>
    <t>n.6</t>
  </si>
  <si>
    <t>n.7</t>
  </si>
  <si>
    <t>n.8</t>
  </si>
  <si>
    <t>n.9</t>
  </si>
  <si>
    <t>n.10</t>
  </si>
  <si>
    <t>n.11</t>
  </si>
  <si>
    <t>n.12</t>
  </si>
  <si>
    <t>RESIDENTE</t>
  </si>
  <si>
    <t>PPTO. ELAB. EXPED. TEC.
(S/.)</t>
  </si>
  <si>
    <t>TIEMPO ELAB. DE EXPED. TEC. (d.c.)</t>
  </si>
  <si>
    <t>TIEMPO EJECUC. DE OBRA (d.c.)</t>
  </si>
  <si>
    <t>PPTO. EJECUC. OBRA
(S/.)</t>
  </si>
  <si>
    <t>AVANC FISICO</t>
  </si>
  <si>
    <t>COD. SNIP</t>
  </si>
  <si>
    <t>MOD. EJEC.</t>
  </si>
  <si>
    <t>CONC. OFERT</t>
  </si>
  <si>
    <t>x IMPUEST.</t>
  </si>
  <si>
    <t>CONTRAT</t>
  </si>
  <si>
    <t>60 MESES (5 AÑOS)</t>
  </si>
  <si>
    <t>CANON Y SOBRECANON, REGALIAS, RENTA DE ADUANAS Y PARTICIPACIONES</t>
  </si>
  <si>
    <t>MODALID. FINANC. / FUENTE FINANC.</t>
  </si>
  <si>
    <t>PROGRAMADO</t>
  </si>
  <si>
    <t>REAL</t>
  </si>
  <si>
    <t>MODIFICDO</t>
  </si>
  <si>
    <t>COMENTARIOS</t>
  </si>
  <si>
    <t>VAL</t>
  </si>
  <si>
    <t>ADIC.</t>
  </si>
  <si>
    <t>POR INICIAR EJECUCION</t>
  </si>
  <si>
    <t>RECURSOS DETERMINADOS - SUMA ALZADA</t>
  </si>
  <si>
    <t>SUMA ALZADA</t>
  </si>
  <si>
    <t>OBRA ACTUALMENTE EN EJECUCION
*POR IMPUESTO</t>
  </si>
  <si>
    <t>1. SELECCIÓN DE LA ENTIDAD SUPERVISORA 
2. EVALUACION DEL EXPEDIENTE TECNICO
*POR IMPUESTO</t>
  </si>
  <si>
    <t>SUPERVISOR Y/O INSPECTOR</t>
  </si>
  <si>
    <t>ING. GALECIO BOBADILLA CASAS</t>
  </si>
  <si>
    <t>ING. ALBERTO VILLANUEVA MEDINA</t>
  </si>
  <si>
    <t>ING. ARMANDO CHAPOÑAN VALDERA (I)</t>
  </si>
  <si>
    <t>ING. LUIS QUIROZ QUIÑONES</t>
  </si>
  <si>
    <t>ING. LOURDES T. CABALLERO DIAZ</t>
  </si>
  <si>
    <t>ING. RAFAEL BERNABÉ PACORA</t>
  </si>
  <si>
    <t>ING. ARTEMIO TAIPE HUAMANTUMBA</t>
  </si>
  <si>
    <t>ING. JUAN F. GUEVARA ROJAS</t>
  </si>
  <si>
    <t>ING. ROLANDO ILICH CASTROMONTE ARIAS (S)</t>
  </si>
  <si>
    <t>ING. EMERSON WILLIAM ALVAREZ MINAYA (S)</t>
  </si>
  <si>
    <t>ING. JEOVANA E. TABOADA RODRIGUEZ (S)</t>
  </si>
  <si>
    <t>ING. ALEX F. LEYVA REYNAFARGE</t>
  </si>
  <si>
    <t>1. ANTAMINA (ING. ARTURO ESPINOZA RIVERA)
2. GOBIERNO REGIONAL DE ANCASH</t>
  </si>
  <si>
    <t>CREACION DE LA DEFENSA RIBEREÑA  DE LA LOCALIDAD DE  ACOCHACA, DISTRITO DE ACOCHACA, PROVINCIA DE ASUNCION REGION ANCASH</t>
  </si>
  <si>
    <t>“MEJORAMIENTO DEL CANAL DE IRRIGACIÓN TSINTSANCU-CRUZ PUNTA-PARIACACA PROVINCIA DE CARHUAZ-REGIÒN ANCASH;</t>
  </si>
  <si>
    <t>CREACION DE LA INFRAESTRUCTURA EDUCATIVA DE LA I.E. Nº 084 DEL BARRION DE VILLA SUR DEL DISTRITO DE SAN LUIS PROVINCIA DE CARLOS FERMIN FIZCARRAL-ANCASH</t>
  </si>
  <si>
    <t>ING. CESAR ALEJANDRO ALVITEZ ALVITEZ</t>
  </si>
  <si>
    <t>REPRES. LEGAL SUPERVISOR: LUPE LUZMILA FIGUEROA OLIVAS
COORDINADOR: ING. LUIS ROSALES ÁLAMO</t>
  </si>
  <si>
    <t>ING. FIDEL GREGORIO APARICIO ROQUE</t>
  </si>
  <si>
    <t>COORDINADOR: ING. ALDO BUSTOS RONDON</t>
  </si>
  <si>
    <t>ING. LUIS FERNANDO AGUILAR BUSTILLOS</t>
  </si>
  <si>
    <t>REPRES. LEGAL SUPERVISOR: LUPE LUZMILA FIGUEROA OLIVAS
COORDINADOR: ING. ARMANDO CHAPOÑAN VALDERA</t>
  </si>
  <si>
    <t>ING. URRUTIA VARGAS SEGUNDO MELQUIADER</t>
  </si>
  <si>
    <t>ING. TEODORO DURAN PENADILLO
COORDINADOR: ING. BENIGNO GONZALES GARCIA</t>
  </si>
  <si>
    <t>ING ELVER MORAN PURIZAGA</t>
  </si>
  <si>
    <t>INSPECTOR: ING. ARMANDO CHAPOÑAN VALDERA</t>
  </si>
  <si>
    <t>ING. ADOLFO JULIAN CHACON CAMILO</t>
  </si>
  <si>
    <t>ING. MEJIA BRONCANO ANTONIO FELIX</t>
  </si>
  <si>
    <t>OBRA EN EJECUCION NORMAL</t>
  </si>
  <si>
    <t>ING. ALDO BUSTOS RONDON</t>
  </si>
  <si>
    <t>REHABILITACION DEL CANAL RANGRAHUAQUE DISTRITO MULTIDISTRITAL, PROVINCIA DE PALLASCA, DEPARTAMENTO DE ANCASH</t>
  </si>
  <si>
    <t>AMPLIACION DE PLAZO N°01 - 30 D.C.</t>
  </si>
  <si>
    <t>RECONSTRUCCION Y AMPLIACION DE REPRESA Y CANAL PANCAN DEL DISTRITO DE SUCCHA PROVINCIA DE AIJA</t>
  </si>
  <si>
    <t>PARALIZADA POR ABANDONO DEL CONTRATISTA DE LA OBRA</t>
  </si>
  <si>
    <t xml:space="preserve">PARALIZADA </t>
  </si>
  <si>
    <t>OBRAS EN EJECUCION DEL AÑO 2016 y 2017</t>
  </si>
  <si>
    <t>CREACION DE LA DEFENSA RIBEREÑA EN LAS ZONAS VULNERABLES DEL SECTOR DE JARA HURAN TUMA UPACASHA DE ACOCHACA</t>
  </si>
  <si>
    <t>MEJORAMIENTO Y AMPLIACION DEL SERVICIO DE AGUA DEL SISTEMA DE RIEGO JUITUSH, DISTRITO DE CHACAS, PROVINCIA DE ASUNCION, DEPARTAMENTO DE ANCASH</t>
  </si>
  <si>
    <t>TOTAL VAL. TRAMITADAS</t>
  </si>
  <si>
    <t>SALDO POR VALORIZAR</t>
  </si>
  <si>
    <t>TOTAL</t>
  </si>
  <si>
    <t>MODIF.</t>
  </si>
  <si>
    <t>OBRA EN EJECUCION NORMAL
-PARALIZADA DEL 18/03/2017 AL 17/04/2017
-REINICIADA 18/04/2017</t>
  </si>
  <si>
    <t>MEJORAMIENTO DE LOS SERVICIOS EDUCATIVOS DE LA INSTITUCION EDUCATIVA AMAUTA - ATUSPARIA, DISTRITO DE CHACAS, PROVINCIA DE ASUNCION, DEPARTAMENTO DE ANCASH</t>
  </si>
  <si>
    <t>ING. SALAZAR CORDOVA ARTURO LUIS
COORDINADOR: ING.PORTELLA</t>
  </si>
  <si>
    <t>ING. LUIS QUIROZ QUIÑONES (S)
COORDINADOR: ING. BENIGNO GONZALES GARCIA</t>
  </si>
  <si>
    <t>OBRA PARALIZADA DESDE EL 03 JULIO 2017 POR DEFICIENCIAS DEL EXPEDIENTE TECNICO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</si>
</sst>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3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sz val="11"/>
      <color theme="1"/>
      <name val="Tahoma"/>
      <family val="2"/>
    </font>
    <font>
      <b/>
      <sz val="12"/>
      <color theme="1"/>
      <name val="Tahoma"/>
      <family val="2"/>
    </font>
    <font>
      <b/>
      <sz val="10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sz val="10"/>
      <color theme="1"/>
      <name val="Arial Narrow"/>
      <family val="2"/>
    </font>
    <font>
      <b/>
      <sz val="9"/>
      <color theme="1"/>
      <name val="Tahoma"/>
      <family val="2"/>
    </font>
    <font>
      <sz val="9"/>
      <color theme="1"/>
      <name val="Tahoma"/>
      <family val="2"/>
    </font>
    <font>
      <b/>
      <sz val="18"/>
      <color theme="1"/>
      <name val="Tahoma"/>
      <family val="2"/>
    </font>
    <font>
      <b/>
      <sz val="8"/>
      <name val="Tahoma"/>
      <family val="2"/>
    </font>
    <font>
      <b/>
      <sz val="11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theme="9" tint="-0.24994659260841701"/>
      </right>
      <top style="thin">
        <color indexed="64"/>
      </top>
      <bottom style="medium">
        <color indexed="64"/>
      </bottom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theme="9" tint="-0.24994659260841701"/>
      </left>
      <right/>
      <top style="thick">
        <color theme="9" tint="-0.24994659260841701"/>
      </top>
      <bottom style="thin">
        <color indexed="64"/>
      </bottom>
      <diagonal/>
    </border>
    <border>
      <left/>
      <right/>
      <top style="thick">
        <color theme="9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theme="9" tint="-0.24994659260841701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 style="thin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 style="thin">
        <color indexed="64"/>
      </top>
      <bottom/>
      <diagonal/>
    </border>
    <border>
      <left style="thick">
        <color theme="9" tint="-0.24994659260841701"/>
      </left>
      <right style="thick">
        <color theme="9" tint="-0.24994659260841701"/>
      </right>
      <top/>
      <bottom style="medium">
        <color indexed="64"/>
      </bottom>
      <diagonal/>
    </border>
    <border>
      <left style="thick">
        <color theme="9" tint="-0.24994659260841701"/>
      </left>
      <right style="thick">
        <color theme="9" tint="-0.24994659260841701"/>
      </right>
      <top/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n">
        <color indexed="64"/>
      </bottom>
      <diagonal/>
    </border>
    <border>
      <left/>
      <right style="thick">
        <color theme="9" tint="-0.24994659260841701"/>
      </right>
      <top/>
      <bottom style="thin">
        <color indexed="64"/>
      </bottom>
      <diagonal/>
    </border>
    <border>
      <left/>
      <right style="thick">
        <color theme="9" tint="-0.24994659260841701"/>
      </right>
      <top style="thin">
        <color indexed="64"/>
      </top>
      <bottom style="thick">
        <color theme="9" tint="-0.24994659260841701"/>
      </bottom>
      <diagonal/>
    </border>
    <border>
      <left style="thick">
        <color theme="9" tint="-0.24994659260841701"/>
      </left>
      <right style="thick">
        <color theme="9" tint="-0.24994659260841701"/>
      </right>
      <top/>
      <bottom style="thick">
        <color theme="9" tint="-0.24994659260841701"/>
      </bottom>
      <diagonal/>
    </border>
    <border>
      <left style="thick">
        <color theme="9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9" tint="-0.24994659260841701"/>
      </right>
      <top style="thin">
        <color indexed="64"/>
      </top>
      <bottom/>
      <diagonal/>
    </border>
    <border>
      <left/>
      <right style="thick">
        <color theme="9" tint="-0.24994659260841701"/>
      </right>
      <top style="thin">
        <color indexed="64"/>
      </top>
      <bottom/>
      <diagonal/>
    </border>
    <border>
      <left style="thin">
        <color indexed="64"/>
      </left>
      <right style="thick">
        <color theme="9" tint="-0.24994659260841701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 applyFill="1"/>
    <xf numFmtId="4" fontId="2" fillId="0" borderId="0" xfId="0" applyNumberFormat="1" applyFont="1" applyFill="1" applyAlignment="1">
      <alignment horizontal="right" vertical="center"/>
    </xf>
    <xf numFmtId="4" fontId="2" fillId="0" borderId="0" xfId="0" applyNumberFormat="1" applyFont="1" applyFill="1" applyAlignment="1">
      <alignment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/>
    <xf numFmtId="0" fontId="2" fillId="0" borderId="0" xfId="0" applyFont="1" applyFill="1" applyAlignment="1">
      <alignment horizontal="right"/>
    </xf>
    <xf numFmtId="0" fontId="2" fillId="0" borderId="0" xfId="0" applyFont="1" applyFill="1" applyBorder="1" applyAlignment="1">
      <alignment horizontal="right"/>
    </xf>
    <xf numFmtId="0" fontId="4" fillId="0" borderId="8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164" fontId="6" fillId="0" borderId="11" xfId="0" applyNumberFormat="1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27" xfId="0" applyFont="1" applyFill="1" applyBorder="1" applyAlignment="1">
      <alignment horizontal="center" vertical="center" wrapText="1"/>
    </xf>
    <xf numFmtId="4" fontId="6" fillId="0" borderId="25" xfId="0" applyNumberFormat="1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horizontal="center" vertical="center" wrapText="1"/>
    </xf>
    <xf numFmtId="4" fontId="6" fillId="0" borderId="24" xfId="0" applyNumberFormat="1" applyFont="1" applyFill="1" applyBorder="1" applyAlignment="1">
      <alignment horizontal="center" vertical="center"/>
    </xf>
    <xf numFmtId="4" fontId="6" fillId="0" borderId="25" xfId="0" applyNumberFormat="1" applyFont="1" applyFill="1" applyBorder="1" applyAlignment="1">
      <alignment horizontal="center" vertical="center"/>
    </xf>
    <xf numFmtId="4" fontId="6" fillId="0" borderId="28" xfId="0" applyNumberFormat="1" applyFont="1" applyFill="1" applyBorder="1" applyAlignment="1">
      <alignment horizontal="center" vertical="center"/>
    </xf>
    <xf numFmtId="4" fontId="6" fillId="0" borderId="29" xfId="0" applyNumberFormat="1" applyFont="1" applyFill="1" applyBorder="1" applyAlignment="1">
      <alignment horizontal="center" vertical="center"/>
    </xf>
    <xf numFmtId="4" fontId="6" fillId="0" borderId="30" xfId="0" applyNumberFormat="1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164" fontId="6" fillId="0" borderId="11" xfId="0" applyNumberFormat="1" applyFont="1" applyFill="1" applyBorder="1" applyAlignment="1">
      <alignment horizontal="center" vertical="center" wrapText="1"/>
    </xf>
    <xf numFmtId="0" fontId="6" fillId="0" borderId="1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1" xfId="0" applyNumberFormat="1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6" fillId="0" borderId="28" xfId="0" applyNumberFormat="1" applyFont="1" applyFill="1" applyBorder="1" applyAlignment="1">
      <alignment horizontal="center" vertical="center" wrapText="1"/>
    </xf>
    <xf numFmtId="4" fontId="6" fillId="0" borderId="29" xfId="0" applyNumberFormat="1" applyFont="1" applyFill="1" applyBorder="1" applyAlignment="1">
      <alignment horizontal="center" vertical="center" wrapText="1"/>
    </xf>
    <xf numFmtId="4" fontId="6" fillId="0" borderId="30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Fill="1"/>
    <xf numFmtId="0" fontId="5" fillId="0" borderId="1" xfId="0" applyFont="1" applyFill="1" applyBorder="1" applyAlignment="1">
      <alignment horizontal="center" vertical="center" wrapText="1"/>
    </xf>
    <xf numFmtId="4" fontId="6" fillId="0" borderId="2" xfId="0" applyNumberFormat="1" applyFont="1" applyFill="1" applyBorder="1" applyAlignment="1">
      <alignment horizontal="center" vertical="center"/>
    </xf>
    <xf numFmtId="4" fontId="6" fillId="0" borderId="2" xfId="0" applyNumberFormat="1" applyFont="1" applyFill="1" applyBorder="1" applyAlignment="1">
      <alignment horizontal="center" vertical="center" wrapText="1"/>
    </xf>
    <xf numFmtId="4" fontId="6" fillId="0" borderId="42" xfId="0" applyNumberFormat="1" applyFont="1" applyFill="1" applyBorder="1" applyAlignment="1">
      <alignment horizontal="center" vertical="center" wrapText="1"/>
    </xf>
    <xf numFmtId="4" fontId="6" fillId="0" borderId="12" xfId="0" applyNumberFormat="1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4" fontId="6" fillId="0" borderId="49" xfId="0" applyNumberFormat="1" applyFont="1" applyFill="1" applyBorder="1" applyAlignment="1">
      <alignment horizontal="center" vertical="center"/>
    </xf>
    <xf numFmtId="4" fontId="6" fillId="0" borderId="50" xfId="0" applyNumberFormat="1" applyFont="1" applyFill="1" applyBorder="1" applyAlignment="1">
      <alignment horizontal="center" vertical="center"/>
    </xf>
    <xf numFmtId="4" fontId="6" fillId="0" borderId="51" xfId="0" applyNumberFormat="1" applyFont="1" applyFill="1" applyBorder="1" applyAlignment="1">
      <alignment horizontal="center" vertical="center"/>
    </xf>
    <xf numFmtId="4" fontId="6" fillId="0" borderId="53" xfId="0" applyNumberFormat="1" applyFont="1" applyFill="1" applyBorder="1" applyAlignment="1">
      <alignment horizontal="center" vertical="center"/>
    </xf>
    <xf numFmtId="4" fontId="6" fillId="0" borderId="3" xfId="0" applyNumberFormat="1" applyFont="1" applyFill="1" applyBorder="1" applyAlignment="1">
      <alignment horizontal="center" vertical="center"/>
    </xf>
    <xf numFmtId="4" fontId="6" fillId="0" borderId="54" xfId="0" applyNumberFormat="1" applyFont="1" applyFill="1" applyBorder="1" applyAlignment="1">
      <alignment horizontal="center" vertical="center"/>
    </xf>
    <xf numFmtId="4" fontId="6" fillId="0" borderId="55" xfId="0" applyNumberFormat="1" applyFont="1" applyFill="1" applyBorder="1" applyAlignment="1">
      <alignment horizontal="center" vertical="center"/>
    </xf>
    <xf numFmtId="0" fontId="12" fillId="0" borderId="57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54" xfId="0" applyNumberFormat="1" applyFont="1" applyFill="1" applyBorder="1" applyAlignment="1">
      <alignment horizontal="center" vertical="center" wrapText="1"/>
    </xf>
    <xf numFmtId="164" fontId="6" fillId="0" borderId="56" xfId="0" applyNumberFormat="1" applyFont="1" applyFill="1" applyBorder="1" applyAlignment="1">
      <alignment horizontal="center" vertical="center" wrapText="1"/>
    </xf>
    <xf numFmtId="4" fontId="6" fillId="0" borderId="53" xfId="0" applyNumberFormat="1" applyFont="1" applyFill="1" applyBorder="1" applyAlignment="1">
      <alignment horizontal="center" vertical="center"/>
    </xf>
    <xf numFmtId="4" fontId="6" fillId="0" borderId="42" xfId="0" applyNumberFormat="1" applyFont="1" applyFill="1" applyBorder="1" applyAlignment="1">
      <alignment horizontal="center" vertical="center"/>
    </xf>
    <xf numFmtId="4" fontId="11" fillId="0" borderId="3" xfId="0" applyNumberFormat="1" applyFont="1" applyFill="1" applyBorder="1" applyAlignment="1">
      <alignment horizontal="center" vertical="center" wrapText="1"/>
    </xf>
    <xf numFmtId="4" fontId="11" fillId="0" borderId="2" xfId="0" applyNumberFormat="1" applyFont="1" applyFill="1" applyBorder="1" applyAlignment="1">
      <alignment horizontal="center" vertical="center" wrapText="1"/>
    </xf>
    <xf numFmtId="4" fontId="5" fillId="0" borderId="3" xfId="0" applyNumberFormat="1" applyFont="1" applyFill="1" applyBorder="1" applyAlignment="1">
      <alignment horizontal="center" vertical="center"/>
    </xf>
    <xf numFmtId="4" fontId="5" fillId="0" borderId="2" xfId="0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center" vertical="center" wrapText="1"/>
    </xf>
    <xf numFmtId="10" fontId="6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4" fontId="12" fillId="0" borderId="41" xfId="0" applyNumberFormat="1" applyFont="1" applyFill="1" applyBorder="1" applyAlignment="1">
      <alignment horizontal="center" vertical="center"/>
    </xf>
    <xf numFmtId="4" fontId="12" fillId="0" borderId="0" xfId="0" applyNumberFormat="1" applyFont="1" applyFill="1" applyBorder="1" applyAlignment="1">
      <alignment horizontal="center" vertical="center"/>
    </xf>
    <xf numFmtId="4" fontId="5" fillId="0" borderId="3" xfId="0" applyNumberFormat="1" applyFont="1" applyFill="1" applyBorder="1" applyAlignment="1">
      <alignment horizontal="center" vertical="center" wrapText="1"/>
    </xf>
    <xf numFmtId="4" fontId="5" fillId="0" borderId="2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/>
    </xf>
    <xf numFmtId="4" fontId="6" fillId="0" borderId="13" xfId="0" applyNumberFormat="1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164" fontId="6" fillId="0" borderId="16" xfId="0" applyNumberFormat="1" applyFont="1" applyFill="1" applyBorder="1" applyAlignment="1">
      <alignment horizontal="center" vertical="center" wrapText="1"/>
    </xf>
    <xf numFmtId="164" fontId="6" fillId="0" borderId="18" xfId="0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center" vertical="center" wrapText="1"/>
    </xf>
    <xf numFmtId="4" fontId="6" fillId="0" borderId="48" xfId="0" applyNumberFormat="1" applyFont="1" applyFill="1" applyBorder="1" applyAlignment="1">
      <alignment horizontal="center" vertical="center" wrapText="1"/>
    </xf>
    <xf numFmtId="4" fontId="11" fillId="0" borderId="12" xfId="0" applyNumberFormat="1" applyFont="1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 wrapText="1"/>
    </xf>
    <xf numFmtId="4" fontId="6" fillId="0" borderId="5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" fontId="11" fillId="0" borderId="35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33" xfId="0" applyFont="1" applyFill="1" applyBorder="1" applyAlignment="1">
      <alignment horizontal="center" vertical="center" wrapText="1"/>
    </xf>
    <xf numFmtId="0" fontId="1" fillId="0" borderId="16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18" xfId="0" applyNumberFormat="1" applyFont="1" applyFill="1" applyBorder="1" applyAlignment="1">
      <alignment horizontal="center" vertical="center" wrapText="1"/>
    </xf>
    <xf numFmtId="0" fontId="1" fillId="0" borderId="13" xfId="0" applyNumberFormat="1" applyFont="1" applyFill="1" applyBorder="1" applyAlignment="1">
      <alignment horizontal="center" vertical="center" wrapText="1"/>
    </xf>
    <xf numFmtId="4" fontId="11" fillId="0" borderId="10" xfId="0" applyNumberFormat="1" applyFont="1" applyFill="1" applyBorder="1" applyAlignment="1">
      <alignment horizontal="center" vertical="center" wrapText="1"/>
    </xf>
    <xf numFmtId="4" fontId="11" fillId="0" borderId="13" xfId="0" applyNumberFormat="1" applyFont="1" applyFill="1" applyBorder="1" applyAlignment="1">
      <alignment horizontal="center" vertical="center" wrapText="1"/>
    </xf>
    <xf numFmtId="4" fontId="11" fillId="0" borderId="32" xfId="0" applyNumberFormat="1" applyFont="1" applyFill="1" applyBorder="1" applyAlignment="1">
      <alignment horizontal="center" vertical="center" wrapText="1"/>
    </xf>
    <xf numFmtId="4" fontId="11" fillId="0" borderId="34" xfId="0" applyNumberFormat="1" applyFont="1" applyFill="1" applyBorder="1" applyAlignment="1">
      <alignment horizontal="center" vertical="center" wrapText="1"/>
    </xf>
    <xf numFmtId="4" fontId="6" fillId="0" borderId="46" xfId="0" applyNumberFormat="1" applyFont="1" applyFill="1" applyBorder="1" applyAlignment="1">
      <alignment horizontal="center" vertical="center"/>
    </xf>
    <xf numFmtId="4" fontId="6" fillId="0" borderId="48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31" xfId="0" applyFont="1" applyFill="1" applyBorder="1" applyAlignment="1">
      <alignment horizontal="center" vertical="center" wrapText="1"/>
    </xf>
    <xf numFmtId="0" fontId="5" fillId="0" borderId="2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7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5" fillId="0" borderId="39" xfId="0" applyFont="1" applyFill="1" applyBorder="1" applyAlignment="1">
      <alignment horizontal="center" vertical="center" wrapText="1"/>
    </xf>
    <xf numFmtId="0" fontId="5" fillId="0" borderId="40" xfId="0" applyFont="1" applyFill="1" applyBorder="1" applyAlignment="1">
      <alignment horizontal="center" vertical="center" wrapText="1"/>
    </xf>
    <xf numFmtId="0" fontId="5" fillId="0" borderId="38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2" fillId="0" borderId="16" xfId="0" applyNumberFormat="1" applyFont="1" applyFill="1" applyBorder="1" applyAlignment="1">
      <alignment horizontal="center" vertical="center" wrapText="1"/>
    </xf>
    <xf numFmtId="0" fontId="2" fillId="0" borderId="18" xfId="0" applyNumberFormat="1" applyFont="1" applyFill="1" applyBorder="1" applyAlignment="1">
      <alignment horizontal="center" vertical="center" wrapText="1"/>
    </xf>
    <xf numFmtId="0" fontId="6" fillId="0" borderId="16" xfId="0" applyNumberFormat="1" applyFont="1" applyFill="1" applyBorder="1" applyAlignment="1">
      <alignment horizontal="center" vertical="center" wrapText="1"/>
    </xf>
    <xf numFmtId="0" fontId="6" fillId="0" borderId="1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D34"/>
  <sheetViews>
    <sheetView tabSelected="1" view="pageBreakPreview" zoomScale="55" zoomScaleNormal="55" zoomScaleSheetLayoutView="55" workbookViewId="0">
      <selection activeCell="Y11" sqref="Y11:Y12"/>
    </sheetView>
  </sheetViews>
  <sheetFormatPr baseColWidth="10" defaultRowHeight="14.25" x14ac:dyDescent="0.2"/>
  <cols>
    <col min="1" max="1" width="4.85546875" style="1" customWidth="1"/>
    <col min="2" max="2" width="8.85546875" style="1" bestFit="1" customWidth="1"/>
    <col min="3" max="3" width="29" style="1" customWidth="1"/>
    <col min="4" max="4" width="7.42578125" style="1" customWidth="1"/>
    <col min="5" max="5" width="10.140625" style="1" customWidth="1"/>
    <col min="6" max="6" width="8.140625" style="1" customWidth="1"/>
    <col min="7" max="7" width="10.42578125" style="1" customWidth="1"/>
    <col min="8" max="10" width="9.7109375" style="1" customWidth="1"/>
    <col min="11" max="11" width="3.7109375" style="1" customWidth="1"/>
    <col min="12" max="12" width="11" style="1" bestFit="1" customWidth="1"/>
    <col min="13" max="14" width="10.42578125" style="1" bestFit="1" customWidth="1"/>
    <col min="15" max="15" width="12.140625" style="1" bestFit="1" customWidth="1"/>
    <col min="16" max="16" width="10.42578125" style="1" bestFit="1" customWidth="1"/>
    <col min="17" max="17" width="9" style="1" bestFit="1" customWidth="1"/>
    <col min="18" max="18" width="7.28515625" style="1" bestFit="1" customWidth="1"/>
    <col min="19" max="19" width="13.85546875" style="1" customWidth="1"/>
    <col min="20" max="20" width="10.42578125" style="1" customWidth="1"/>
    <col min="21" max="21" width="14.85546875" style="1" customWidth="1"/>
    <col min="22" max="22" width="21.5703125" style="1" customWidth="1"/>
    <col min="23" max="23" width="10.140625" style="1" customWidth="1"/>
    <col min="24" max="24" width="7.5703125" style="1" customWidth="1"/>
    <col min="25" max="25" width="13" style="1" customWidth="1"/>
    <col min="26" max="26" width="17.140625" style="1" customWidth="1"/>
    <col min="27" max="27" width="16.7109375" style="1" customWidth="1"/>
    <col min="28" max="28" width="18.7109375" style="1" customWidth="1"/>
    <col min="29" max="29" width="16" style="1" bestFit="1" customWidth="1"/>
    <col min="30" max="30" width="17.140625" style="1" customWidth="1"/>
    <col min="31" max="16384" width="11.42578125" style="1"/>
  </cols>
  <sheetData>
    <row r="1" spans="1:30" ht="8.1" customHeight="1" x14ac:dyDescent="0.2">
      <c r="A1" s="11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C1" s="12"/>
    </row>
    <row r="2" spans="1:30" ht="25.5" customHeight="1" x14ac:dyDescent="0.2">
      <c r="A2" s="130" t="s">
        <v>94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41"/>
      <c r="AA2" s="41"/>
      <c r="AC2" s="12"/>
    </row>
    <row r="3" spans="1:30" ht="8.1" customHeight="1" thickBo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C3" s="12"/>
    </row>
    <row r="4" spans="1:30" s="10" customFormat="1" ht="20.100000000000001" customHeight="1" thickTop="1" thickBot="1" x14ac:dyDescent="0.25">
      <c r="A4" s="131" t="s">
        <v>0</v>
      </c>
      <c r="B4" s="113" t="s">
        <v>39</v>
      </c>
      <c r="C4" s="113" t="s">
        <v>3</v>
      </c>
      <c r="D4" s="113" t="s">
        <v>40</v>
      </c>
      <c r="E4" s="113" t="s">
        <v>46</v>
      </c>
      <c r="F4" s="113" t="s">
        <v>35</v>
      </c>
      <c r="G4" s="113" t="s">
        <v>36</v>
      </c>
      <c r="H4" s="113" t="s">
        <v>4</v>
      </c>
      <c r="I4" s="134"/>
      <c r="J4" s="134"/>
      <c r="K4" s="134"/>
      <c r="L4" s="139" t="s">
        <v>7</v>
      </c>
      <c r="M4" s="140"/>
      <c r="N4" s="140"/>
      <c r="O4" s="140"/>
      <c r="P4" s="140"/>
      <c r="Q4" s="140"/>
      <c r="R4" s="141"/>
      <c r="S4" s="142" t="s">
        <v>97</v>
      </c>
      <c r="T4" s="135" t="s">
        <v>34</v>
      </c>
      <c r="U4" s="113" t="s">
        <v>37</v>
      </c>
      <c r="V4" s="144" t="s">
        <v>98</v>
      </c>
      <c r="W4" s="113" t="s">
        <v>100</v>
      </c>
      <c r="X4" s="113" t="s">
        <v>38</v>
      </c>
      <c r="Y4" s="149" t="s">
        <v>12</v>
      </c>
      <c r="Z4" s="149" t="s">
        <v>33</v>
      </c>
      <c r="AA4" s="149" t="s">
        <v>58</v>
      </c>
      <c r="AB4" s="149" t="s">
        <v>50</v>
      </c>
      <c r="AC4" s="13"/>
    </row>
    <row r="5" spans="1:30" s="10" customFormat="1" ht="20.100000000000001" customHeight="1" x14ac:dyDescent="0.2">
      <c r="A5" s="132"/>
      <c r="B5" s="114"/>
      <c r="C5" s="114"/>
      <c r="D5" s="114"/>
      <c r="E5" s="114"/>
      <c r="F5" s="114"/>
      <c r="G5" s="114"/>
      <c r="H5" s="138" t="s">
        <v>5</v>
      </c>
      <c r="I5" s="116" t="s">
        <v>6</v>
      </c>
      <c r="J5" s="117"/>
      <c r="K5" s="117"/>
      <c r="L5" s="34" t="s">
        <v>51</v>
      </c>
      <c r="M5" s="53" t="s">
        <v>51</v>
      </c>
      <c r="N5" s="53" t="s">
        <v>51</v>
      </c>
      <c r="O5" s="53" t="s">
        <v>51</v>
      </c>
      <c r="P5" s="53" t="s">
        <v>51</v>
      </c>
      <c r="Q5" s="20" t="s">
        <v>51</v>
      </c>
      <c r="R5" s="20" t="s">
        <v>51</v>
      </c>
      <c r="S5" s="143"/>
      <c r="T5" s="136"/>
      <c r="U5" s="114"/>
      <c r="V5" s="145"/>
      <c r="W5" s="114"/>
      <c r="X5" s="114"/>
      <c r="Y5" s="150"/>
      <c r="Z5" s="150"/>
      <c r="AA5" s="150"/>
      <c r="AB5" s="150"/>
      <c r="AC5" s="13"/>
    </row>
    <row r="6" spans="1:30" s="10" customFormat="1" ht="24.75" customHeight="1" thickBot="1" x14ac:dyDescent="0.25">
      <c r="A6" s="132"/>
      <c r="B6" s="114"/>
      <c r="C6" s="114"/>
      <c r="D6" s="114"/>
      <c r="E6" s="114"/>
      <c r="F6" s="114"/>
      <c r="G6" s="114"/>
      <c r="H6" s="138"/>
      <c r="I6" s="118"/>
      <c r="J6" s="119"/>
      <c r="K6" s="119"/>
      <c r="L6" s="35" t="s">
        <v>8</v>
      </c>
      <c r="M6" s="15" t="s">
        <v>10</v>
      </c>
      <c r="N6" s="15" t="s">
        <v>9</v>
      </c>
      <c r="O6" s="15" t="s">
        <v>13</v>
      </c>
      <c r="P6" s="15" t="s">
        <v>14</v>
      </c>
      <c r="Q6" s="21" t="s">
        <v>26</v>
      </c>
      <c r="R6" s="58" t="s">
        <v>52</v>
      </c>
      <c r="S6" s="143"/>
      <c r="T6" s="136"/>
      <c r="U6" s="114"/>
      <c r="V6" s="145"/>
      <c r="W6" s="114"/>
      <c r="X6" s="114"/>
      <c r="Y6" s="150"/>
      <c r="Z6" s="150"/>
      <c r="AA6" s="150"/>
      <c r="AB6" s="150"/>
      <c r="AC6" s="13"/>
    </row>
    <row r="7" spans="1:30" s="10" customFormat="1" ht="28.5" customHeight="1" thickBot="1" x14ac:dyDescent="0.25">
      <c r="A7" s="133"/>
      <c r="B7" s="115"/>
      <c r="C7" s="115"/>
      <c r="D7" s="115"/>
      <c r="E7" s="115"/>
      <c r="F7" s="115"/>
      <c r="G7" s="115"/>
      <c r="H7" s="115"/>
      <c r="I7" s="31" t="s">
        <v>47</v>
      </c>
      <c r="J7" s="36" t="s">
        <v>49</v>
      </c>
      <c r="K7" s="33" t="s">
        <v>48</v>
      </c>
      <c r="L7" s="22" t="s">
        <v>27</v>
      </c>
      <c r="M7" s="14" t="s">
        <v>28</v>
      </c>
      <c r="N7" s="14" t="s">
        <v>29</v>
      </c>
      <c r="O7" s="14" t="s">
        <v>30</v>
      </c>
      <c r="P7" s="14" t="s">
        <v>31</v>
      </c>
      <c r="Q7" s="23" t="s">
        <v>32</v>
      </c>
      <c r="R7" s="59" t="s">
        <v>8</v>
      </c>
      <c r="S7" s="143"/>
      <c r="T7" s="137"/>
      <c r="U7" s="115"/>
      <c r="V7" s="146"/>
      <c r="W7" s="115"/>
      <c r="X7" s="115"/>
      <c r="Y7" s="151"/>
      <c r="Z7" s="151"/>
      <c r="AA7" s="151"/>
      <c r="AB7" s="151"/>
      <c r="AC7" s="13"/>
    </row>
    <row r="8" spans="1:30" ht="89.25" customHeight="1" x14ac:dyDescent="0.2">
      <c r="A8" s="147" t="s">
        <v>1</v>
      </c>
      <c r="B8" s="88"/>
      <c r="C8" s="70" t="s">
        <v>16</v>
      </c>
      <c r="D8" s="68" t="s">
        <v>43</v>
      </c>
      <c r="E8" s="68" t="s">
        <v>55</v>
      </c>
      <c r="F8" s="90" t="s">
        <v>2</v>
      </c>
      <c r="G8" s="90">
        <v>360</v>
      </c>
      <c r="H8" s="72">
        <v>42522</v>
      </c>
      <c r="I8" s="72">
        <v>42881</v>
      </c>
      <c r="J8" s="72">
        <v>42881</v>
      </c>
      <c r="K8" s="104"/>
      <c r="L8" s="25" t="s">
        <v>18</v>
      </c>
      <c r="M8" s="6" t="s">
        <v>19</v>
      </c>
      <c r="N8" s="6" t="s">
        <v>20</v>
      </c>
      <c r="O8" s="17">
        <v>435551.29</v>
      </c>
      <c r="P8" s="6">
        <v>137645.76000000001</v>
      </c>
      <c r="Q8" s="24">
        <v>131871.01</v>
      </c>
      <c r="R8" s="106"/>
      <c r="S8" s="96">
        <f>SUM(L8:Q9)</f>
        <v>1170775.78</v>
      </c>
      <c r="T8" s="124">
        <v>62000</v>
      </c>
      <c r="U8" s="78">
        <v>9051325.3800000008</v>
      </c>
      <c r="V8" s="94">
        <f>U8-S8</f>
        <v>7880549.6000000006</v>
      </c>
      <c r="W8" s="82" t="s">
        <v>15</v>
      </c>
      <c r="X8" s="84">
        <v>0.2676</v>
      </c>
      <c r="Y8" s="154" t="s">
        <v>17</v>
      </c>
      <c r="Z8" s="152" t="s">
        <v>65</v>
      </c>
      <c r="AA8" s="152" t="s">
        <v>67</v>
      </c>
      <c r="AB8" s="152" t="s">
        <v>87</v>
      </c>
      <c r="AC8" s="2"/>
      <c r="AD8" s="3"/>
    </row>
    <row r="9" spans="1:30" ht="75.75" customHeight="1" x14ac:dyDescent="0.2">
      <c r="A9" s="148"/>
      <c r="B9" s="89"/>
      <c r="C9" s="71"/>
      <c r="D9" s="69"/>
      <c r="E9" s="69"/>
      <c r="F9" s="91"/>
      <c r="G9" s="91"/>
      <c r="H9" s="73"/>
      <c r="I9" s="73"/>
      <c r="J9" s="73"/>
      <c r="K9" s="105"/>
      <c r="L9" s="25">
        <v>76228.570000000007</v>
      </c>
      <c r="M9" s="6">
        <v>64146.84</v>
      </c>
      <c r="N9" s="6">
        <v>94290.99</v>
      </c>
      <c r="O9" s="17">
        <v>161988.31</v>
      </c>
      <c r="P9" s="6">
        <v>69053.009999999995</v>
      </c>
      <c r="Q9" s="24"/>
      <c r="R9" s="107"/>
      <c r="S9" s="97"/>
      <c r="T9" s="125"/>
      <c r="U9" s="79"/>
      <c r="V9" s="95"/>
      <c r="W9" s="83"/>
      <c r="X9" s="85"/>
      <c r="Y9" s="155"/>
      <c r="Z9" s="153"/>
      <c r="AA9" s="153"/>
      <c r="AB9" s="153"/>
      <c r="AC9" s="2"/>
      <c r="AD9" s="3"/>
    </row>
    <row r="10" spans="1:30" ht="203.25" customHeight="1" x14ac:dyDescent="0.2">
      <c r="A10" s="42">
        <v>2</v>
      </c>
      <c r="B10" s="39">
        <v>220657</v>
      </c>
      <c r="C10" s="43" t="s">
        <v>21</v>
      </c>
      <c r="D10" s="7" t="s">
        <v>43</v>
      </c>
      <c r="E10" s="7" t="s">
        <v>45</v>
      </c>
      <c r="F10" s="8" t="s">
        <v>2</v>
      </c>
      <c r="G10" s="8">
        <v>180</v>
      </c>
      <c r="H10" s="9">
        <v>42706</v>
      </c>
      <c r="I10" s="32">
        <v>42885</v>
      </c>
      <c r="J10" s="37">
        <v>42885</v>
      </c>
      <c r="K10" s="19"/>
      <c r="L10" s="26">
        <v>201233.33</v>
      </c>
      <c r="M10" s="18"/>
      <c r="N10" s="18"/>
      <c r="O10" s="18"/>
      <c r="P10" s="18"/>
      <c r="Q10" s="27"/>
      <c r="R10" s="60"/>
      <c r="S10" s="57">
        <f>SUM(L10:Q10)</f>
        <v>201233.33</v>
      </c>
      <c r="T10" s="46">
        <v>177875.56</v>
      </c>
      <c r="U10" s="47">
        <v>3312993.04</v>
      </c>
      <c r="V10" s="51">
        <f>U10-S10</f>
        <v>3111759.71</v>
      </c>
      <c r="W10" s="4" t="s">
        <v>15</v>
      </c>
      <c r="X10" s="16">
        <v>0.33650000000000002</v>
      </c>
      <c r="Y10" s="38" t="s">
        <v>93</v>
      </c>
      <c r="Z10" s="44" t="s">
        <v>60</v>
      </c>
      <c r="AA10" s="44" t="s">
        <v>104</v>
      </c>
      <c r="AB10" s="38" t="s">
        <v>92</v>
      </c>
    </row>
    <row r="11" spans="1:30" ht="112.5" customHeight="1" x14ac:dyDescent="0.2">
      <c r="A11" s="86">
        <v>3</v>
      </c>
      <c r="B11" s="88">
        <v>2302654</v>
      </c>
      <c r="C11" s="70" t="s">
        <v>25</v>
      </c>
      <c r="D11" s="68" t="s">
        <v>43</v>
      </c>
      <c r="E11" s="68" t="s">
        <v>54</v>
      </c>
      <c r="F11" s="90" t="s">
        <v>2</v>
      </c>
      <c r="G11" s="90">
        <v>150</v>
      </c>
      <c r="H11" s="72">
        <v>42720</v>
      </c>
      <c r="I11" s="72">
        <v>42869</v>
      </c>
      <c r="J11" s="72">
        <v>42900</v>
      </c>
      <c r="K11" s="104"/>
      <c r="L11" s="26">
        <v>27192.31</v>
      </c>
      <c r="M11" s="18">
        <v>218779.61</v>
      </c>
      <c r="N11" s="18">
        <v>340585.57</v>
      </c>
      <c r="O11" s="18">
        <v>138768.03</v>
      </c>
      <c r="P11" s="18">
        <v>127992.11</v>
      </c>
      <c r="Q11" s="27">
        <v>112237.8</v>
      </c>
      <c r="R11" s="60" t="s">
        <v>2</v>
      </c>
      <c r="S11" s="76">
        <f>SUM(L11:Q12)</f>
        <v>965555.43</v>
      </c>
      <c r="T11" s="78" t="s">
        <v>2</v>
      </c>
      <c r="U11" s="78">
        <v>2270439.1</v>
      </c>
      <c r="V11" s="80">
        <f>U11-S11</f>
        <v>1304883.67</v>
      </c>
      <c r="W11" s="82" t="s">
        <v>15</v>
      </c>
      <c r="X11" s="84">
        <v>0.60650000000000004</v>
      </c>
      <c r="Y11" s="68" t="s">
        <v>17</v>
      </c>
      <c r="Z11" s="70" t="s">
        <v>59</v>
      </c>
      <c r="AA11" s="70" t="s">
        <v>61</v>
      </c>
      <c r="AB11" s="102" t="s">
        <v>101</v>
      </c>
    </row>
    <row r="12" spans="1:30" ht="86.25" customHeight="1" x14ac:dyDescent="0.2">
      <c r="A12" s="87"/>
      <c r="B12" s="89"/>
      <c r="C12" s="71"/>
      <c r="D12" s="69"/>
      <c r="E12" s="69"/>
      <c r="F12" s="91"/>
      <c r="G12" s="91"/>
      <c r="H12" s="73"/>
      <c r="I12" s="73"/>
      <c r="J12" s="73"/>
      <c r="K12" s="105"/>
      <c r="L12" s="26"/>
      <c r="M12" s="18"/>
      <c r="N12" s="18"/>
      <c r="O12" s="18"/>
      <c r="P12" s="18"/>
      <c r="Q12" s="18"/>
      <c r="R12" s="27"/>
      <c r="S12" s="77"/>
      <c r="T12" s="79"/>
      <c r="U12" s="79"/>
      <c r="V12" s="81"/>
      <c r="W12" s="83"/>
      <c r="X12" s="85"/>
      <c r="Y12" s="69"/>
      <c r="Z12" s="71"/>
      <c r="AA12" s="71"/>
      <c r="AB12" s="103"/>
    </row>
    <row r="13" spans="1:30" ht="184.5" customHeight="1" x14ac:dyDescent="0.2">
      <c r="A13" s="42">
        <v>4</v>
      </c>
      <c r="B13" s="39">
        <v>241274</v>
      </c>
      <c r="C13" s="43" t="s">
        <v>23</v>
      </c>
      <c r="D13" s="7" t="s">
        <v>41</v>
      </c>
      <c r="E13" s="7" t="s">
        <v>42</v>
      </c>
      <c r="F13" s="8">
        <v>90</v>
      </c>
      <c r="G13" s="8">
        <v>300</v>
      </c>
      <c r="H13" s="9">
        <v>42709</v>
      </c>
      <c r="I13" s="32">
        <v>43008</v>
      </c>
      <c r="J13" s="37" t="s">
        <v>2</v>
      </c>
      <c r="K13" s="19"/>
      <c r="L13" s="56">
        <v>439355.89</v>
      </c>
      <c r="M13" s="55">
        <v>260207.02</v>
      </c>
      <c r="N13" s="54">
        <v>437359.2</v>
      </c>
      <c r="O13" s="54"/>
      <c r="P13" s="10"/>
      <c r="Q13" s="54"/>
      <c r="R13" s="61"/>
      <c r="S13" s="57">
        <f>SUM(L13:Q13)</f>
        <v>1136922.1100000001</v>
      </c>
      <c r="T13" s="46">
        <v>220000</v>
      </c>
      <c r="U13" s="47">
        <v>18114706.829999998</v>
      </c>
      <c r="V13" s="51">
        <f>U13-S13</f>
        <v>16977784.719999999</v>
      </c>
      <c r="W13" s="4" t="s">
        <v>15</v>
      </c>
      <c r="X13" s="16">
        <v>6.2100000000000002E-2</v>
      </c>
      <c r="Y13" s="5" t="s">
        <v>17</v>
      </c>
      <c r="Z13" s="45" t="s">
        <v>66</v>
      </c>
      <c r="AA13" s="45" t="s">
        <v>69</v>
      </c>
      <c r="AB13" s="45" t="s">
        <v>87</v>
      </c>
    </row>
    <row r="14" spans="1:30" ht="78" customHeight="1" x14ac:dyDescent="0.2">
      <c r="A14" s="86">
        <v>5</v>
      </c>
      <c r="B14" s="88">
        <v>264620</v>
      </c>
      <c r="C14" s="70" t="s">
        <v>24</v>
      </c>
      <c r="D14" s="68" t="s">
        <v>41</v>
      </c>
      <c r="E14" s="68" t="s">
        <v>42</v>
      </c>
      <c r="F14" s="120" t="s">
        <v>44</v>
      </c>
      <c r="G14" s="121"/>
      <c r="H14" s="72">
        <v>42447</v>
      </c>
      <c r="I14" s="72">
        <v>44272</v>
      </c>
      <c r="J14" s="72" t="s">
        <v>2</v>
      </c>
      <c r="K14" s="104"/>
      <c r="L14" s="26">
        <v>387763.84</v>
      </c>
      <c r="M14" s="18">
        <v>1039937.4</v>
      </c>
      <c r="N14" s="18">
        <v>2026789.63</v>
      </c>
      <c r="O14" s="18">
        <v>615327.26</v>
      </c>
      <c r="P14" s="18">
        <v>485022.63</v>
      </c>
      <c r="Q14" s="27">
        <v>487487.18</v>
      </c>
      <c r="R14" s="128"/>
      <c r="S14" s="98">
        <f>SUM(L14:Q15)</f>
        <v>3734959.1799999997</v>
      </c>
      <c r="T14" s="126">
        <v>99284383.879999995</v>
      </c>
      <c r="U14" s="124"/>
      <c r="V14" s="80">
        <f>T14-S14</f>
        <v>95549424.699999988</v>
      </c>
      <c r="W14" s="82" t="s">
        <v>15</v>
      </c>
      <c r="X14" s="84">
        <v>0.37585000000000002</v>
      </c>
      <c r="Y14" s="100" t="s">
        <v>17</v>
      </c>
      <c r="Z14" s="102" t="s">
        <v>64</v>
      </c>
      <c r="AA14" s="102" t="s">
        <v>71</v>
      </c>
      <c r="AB14" s="102" t="s">
        <v>56</v>
      </c>
      <c r="AC14" s="52"/>
    </row>
    <row r="15" spans="1:30" ht="93.75" customHeight="1" x14ac:dyDescent="0.2">
      <c r="A15" s="87"/>
      <c r="B15" s="89"/>
      <c r="C15" s="71"/>
      <c r="D15" s="69"/>
      <c r="E15" s="69"/>
      <c r="F15" s="122"/>
      <c r="G15" s="123"/>
      <c r="H15" s="73"/>
      <c r="I15" s="73"/>
      <c r="J15" s="73"/>
      <c r="K15" s="105"/>
      <c r="L15" s="26">
        <v>-1307368.76</v>
      </c>
      <c r="M15" s="18"/>
      <c r="N15" s="18"/>
      <c r="O15" s="18"/>
      <c r="P15" s="18"/>
      <c r="Q15" s="27"/>
      <c r="R15" s="129"/>
      <c r="S15" s="99"/>
      <c r="T15" s="127"/>
      <c r="U15" s="125"/>
      <c r="V15" s="81"/>
      <c r="W15" s="83"/>
      <c r="X15" s="85"/>
      <c r="Y15" s="101"/>
      <c r="Z15" s="103"/>
      <c r="AA15" s="103"/>
      <c r="AB15" s="103"/>
      <c r="AC15" s="52"/>
    </row>
    <row r="16" spans="1:30" ht="143.25" customHeight="1" x14ac:dyDescent="0.2">
      <c r="A16" s="42">
        <v>6</v>
      </c>
      <c r="B16" s="39">
        <v>262541</v>
      </c>
      <c r="C16" s="43" t="s">
        <v>22</v>
      </c>
      <c r="D16" s="7" t="s">
        <v>41</v>
      </c>
      <c r="E16" s="7" t="s">
        <v>42</v>
      </c>
      <c r="F16" s="8">
        <v>60</v>
      </c>
      <c r="G16" s="8">
        <v>240</v>
      </c>
      <c r="H16" s="9" t="s">
        <v>2</v>
      </c>
      <c r="I16" s="32" t="s">
        <v>2</v>
      </c>
      <c r="J16" s="37" t="s">
        <v>2</v>
      </c>
      <c r="K16" s="19"/>
      <c r="L16" s="26"/>
      <c r="M16" s="18"/>
      <c r="N16" s="18"/>
      <c r="O16" s="18"/>
      <c r="P16" s="18"/>
      <c r="Q16" s="27"/>
      <c r="R16" s="60"/>
      <c r="S16" s="57"/>
      <c r="T16" s="112">
        <v>9388799</v>
      </c>
      <c r="U16" s="108"/>
      <c r="V16" s="51">
        <f>T16-S16</f>
        <v>9388799</v>
      </c>
      <c r="W16" s="4" t="s">
        <v>15</v>
      </c>
      <c r="X16" s="16">
        <v>0</v>
      </c>
      <c r="Y16" s="5" t="s">
        <v>17</v>
      </c>
      <c r="Z16" s="45"/>
      <c r="AA16" s="45"/>
      <c r="AB16" s="45" t="s">
        <v>57</v>
      </c>
      <c r="AC16" s="52"/>
      <c r="AD16" s="52"/>
    </row>
    <row r="17" spans="1:28" ht="141" customHeight="1" x14ac:dyDescent="0.2">
      <c r="A17" s="42">
        <v>7</v>
      </c>
      <c r="B17" s="39">
        <v>227199</v>
      </c>
      <c r="C17" s="43" t="s">
        <v>11</v>
      </c>
      <c r="D17" s="7" t="s">
        <v>41</v>
      </c>
      <c r="E17" s="7"/>
      <c r="F17" s="8">
        <v>30</v>
      </c>
      <c r="G17" s="8">
        <v>210</v>
      </c>
      <c r="H17" s="9" t="s">
        <v>2</v>
      </c>
      <c r="I17" s="32" t="s">
        <v>2</v>
      </c>
      <c r="J17" s="37" t="s">
        <v>2</v>
      </c>
      <c r="K17" s="19"/>
      <c r="L17" s="26"/>
      <c r="M17" s="18"/>
      <c r="N17" s="18"/>
      <c r="O17" s="18"/>
      <c r="P17" s="18"/>
      <c r="Q17" s="27"/>
      <c r="R17" s="60"/>
      <c r="S17" s="57"/>
      <c r="T17" s="112">
        <v>2409437</v>
      </c>
      <c r="U17" s="108"/>
      <c r="V17" s="51">
        <f>T17-S17</f>
        <v>2409437</v>
      </c>
      <c r="W17" s="40" t="s">
        <v>15</v>
      </c>
      <c r="X17" s="16">
        <v>0</v>
      </c>
      <c r="Y17" s="5" t="s">
        <v>53</v>
      </c>
      <c r="Z17" s="45" t="s">
        <v>62</v>
      </c>
      <c r="AA17" s="45" t="s">
        <v>70</v>
      </c>
      <c r="AB17" s="45" t="s">
        <v>53</v>
      </c>
    </row>
    <row r="18" spans="1:28" ht="153.75" customHeight="1" thickBot="1" x14ac:dyDescent="0.25">
      <c r="A18" s="86">
        <v>8</v>
      </c>
      <c r="B18" s="88">
        <v>9897</v>
      </c>
      <c r="C18" s="70" t="s">
        <v>102</v>
      </c>
      <c r="D18" s="68" t="s">
        <v>41</v>
      </c>
      <c r="E18" s="68" t="s">
        <v>54</v>
      </c>
      <c r="F18" s="90">
        <v>30</v>
      </c>
      <c r="G18" s="90">
        <v>150</v>
      </c>
      <c r="H18" s="72">
        <v>42731</v>
      </c>
      <c r="I18" s="72">
        <v>42880</v>
      </c>
      <c r="J18" s="72">
        <v>42910</v>
      </c>
      <c r="K18" s="74"/>
      <c r="L18" s="28">
        <v>1691</v>
      </c>
      <c r="M18" s="29">
        <v>157402.54</v>
      </c>
      <c r="N18" s="29">
        <v>13395.93</v>
      </c>
      <c r="O18" s="29">
        <v>252486.28</v>
      </c>
      <c r="P18" s="29">
        <v>35859.769999999997</v>
      </c>
      <c r="Q18" s="30">
        <v>74441.66</v>
      </c>
      <c r="R18" s="62"/>
      <c r="S18" s="76">
        <f>SUM(L18:Q19)</f>
        <v>1032351.8600000001</v>
      </c>
      <c r="T18" s="78">
        <v>72625.179999999993</v>
      </c>
      <c r="U18" s="78">
        <v>3365344.96</v>
      </c>
      <c r="V18" s="80">
        <f>U18-S18</f>
        <v>2332993.0999999996</v>
      </c>
      <c r="W18" s="82" t="s">
        <v>90</v>
      </c>
      <c r="X18" s="84">
        <v>0.76539999999999997</v>
      </c>
      <c r="Y18" s="68" t="s">
        <v>17</v>
      </c>
      <c r="Z18" s="70" t="s">
        <v>63</v>
      </c>
      <c r="AA18" s="70" t="s">
        <v>68</v>
      </c>
      <c r="AB18" s="70" t="s">
        <v>87</v>
      </c>
    </row>
    <row r="19" spans="1:28" ht="153.75" customHeight="1" thickTop="1" x14ac:dyDescent="0.2">
      <c r="A19" s="87"/>
      <c r="B19" s="89"/>
      <c r="C19" s="71"/>
      <c r="D19" s="69"/>
      <c r="E19" s="69"/>
      <c r="F19" s="91"/>
      <c r="G19" s="91"/>
      <c r="H19" s="73"/>
      <c r="I19" s="73"/>
      <c r="J19" s="73"/>
      <c r="K19" s="75"/>
      <c r="L19" s="63">
        <v>497074.68</v>
      </c>
      <c r="M19" s="64"/>
      <c r="N19" s="64"/>
      <c r="O19" s="64"/>
      <c r="P19" s="64"/>
      <c r="Q19" s="65"/>
      <c r="R19" s="66"/>
      <c r="S19" s="77"/>
      <c r="T19" s="79"/>
      <c r="U19" s="79"/>
      <c r="V19" s="81"/>
      <c r="W19" s="83"/>
      <c r="X19" s="85"/>
      <c r="Y19" s="69"/>
      <c r="Z19" s="71"/>
      <c r="AA19" s="71"/>
      <c r="AB19" s="71"/>
    </row>
    <row r="20" spans="1:28" ht="76.5" customHeight="1" x14ac:dyDescent="0.2">
      <c r="A20" s="111">
        <f>A18+1</f>
        <v>9</v>
      </c>
      <c r="B20" s="111">
        <v>260184</v>
      </c>
      <c r="C20" s="111" t="s">
        <v>72</v>
      </c>
      <c r="D20" s="68" t="s">
        <v>43</v>
      </c>
      <c r="E20" s="68"/>
      <c r="F20" s="90" t="s">
        <v>2</v>
      </c>
      <c r="G20" s="90">
        <v>180</v>
      </c>
      <c r="H20" s="72">
        <v>42845</v>
      </c>
      <c r="I20" s="72">
        <v>43024</v>
      </c>
      <c r="J20" s="72" t="s">
        <v>2</v>
      </c>
      <c r="K20" s="104"/>
      <c r="L20" s="25">
        <v>136783.97</v>
      </c>
      <c r="M20" s="6"/>
      <c r="N20" s="6"/>
      <c r="O20" s="6"/>
      <c r="P20" s="6"/>
      <c r="Q20" s="24"/>
      <c r="R20" s="106"/>
      <c r="S20" s="96">
        <f>SUM(L20:Q21)</f>
        <v>136783.97</v>
      </c>
      <c r="T20" s="108">
        <v>63355.8</v>
      </c>
      <c r="U20" s="109">
        <v>2776047.15</v>
      </c>
      <c r="V20" s="94">
        <f>U20-S20</f>
        <v>2639263.1799999997</v>
      </c>
      <c r="W20" s="82" t="s">
        <v>15</v>
      </c>
      <c r="X20" s="84">
        <v>8.0399999999999999E-2</v>
      </c>
      <c r="Y20" s="100" t="s">
        <v>17</v>
      </c>
      <c r="Z20" s="102" t="s">
        <v>75</v>
      </c>
      <c r="AA20" s="102" t="s">
        <v>76</v>
      </c>
      <c r="AB20" s="102" t="s">
        <v>87</v>
      </c>
    </row>
    <row r="21" spans="1:28" ht="73.5" customHeight="1" x14ac:dyDescent="0.2">
      <c r="A21" s="111"/>
      <c r="B21" s="111"/>
      <c r="C21" s="111"/>
      <c r="D21" s="69"/>
      <c r="E21" s="69"/>
      <c r="F21" s="91"/>
      <c r="G21" s="91"/>
      <c r="H21" s="73"/>
      <c r="I21" s="73"/>
      <c r="J21" s="73"/>
      <c r="K21" s="105"/>
      <c r="L21" s="25"/>
      <c r="M21" s="6"/>
      <c r="N21" s="6"/>
      <c r="O21" s="6"/>
      <c r="P21" s="6"/>
      <c r="Q21" s="24"/>
      <c r="R21" s="107"/>
      <c r="S21" s="97"/>
      <c r="T21" s="108"/>
      <c r="U21" s="109"/>
      <c r="V21" s="95"/>
      <c r="W21" s="83"/>
      <c r="X21" s="85"/>
      <c r="Y21" s="101"/>
      <c r="Z21" s="103"/>
      <c r="AA21" s="103"/>
      <c r="AB21" s="103"/>
    </row>
    <row r="22" spans="1:28" ht="54" customHeight="1" x14ac:dyDescent="0.2">
      <c r="A22" s="111">
        <v>10</v>
      </c>
      <c r="B22" s="111">
        <v>112576</v>
      </c>
      <c r="C22" s="111" t="s">
        <v>91</v>
      </c>
      <c r="D22" s="68" t="s">
        <v>43</v>
      </c>
      <c r="E22" s="68"/>
      <c r="F22" s="90" t="s">
        <v>2</v>
      </c>
      <c r="G22" s="90">
        <v>240</v>
      </c>
      <c r="H22" s="72">
        <v>42835</v>
      </c>
      <c r="I22" s="72">
        <v>43074</v>
      </c>
      <c r="J22" s="72" t="s">
        <v>2</v>
      </c>
      <c r="K22" s="104"/>
      <c r="L22" s="25">
        <v>328828.2</v>
      </c>
      <c r="M22" s="6">
        <v>628240.85</v>
      </c>
      <c r="N22" s="6"/>
      <c r="O22" s="6"/>
      <c r="P22" s="6"/>
      <c r="Q22" s="24"/>
      <c r="R22" s="106"/>
      <c r="S22" s="96">
        <f>SUM(L22:Q23)</f>
        <v>957069.05</v>
      </c>
      <c r="T22" s="108">
        <v>245966.79</v>
      </c>
      <c r="U22" s="109">
        <v>6189253.4800000004</v>
      </c>
      <c r="V22" s="94">
        <f>U22-S22</f>
        <v>5232184.4300000006</v>
      </c>
      <c r="W22" s="82" t="s">
        <v>15</v>
      </c>
      <c r="X22" s="84">
        <v>0.15329999999999999</v>
      </c>
      <c r="Y22" s="100" t="s">
        <v>17</v>
      </c>
      <c r="Z22" s="102" t="s">
        <v>77</v>
      </c>
      <c r="AA22" s="102" t="s">
        <v>78</v>
      </c>
      <c r="AB22" s="102" t="s">
        <v>87</v>
      </c>
    </row>
    <row r="23" spans="1:28" ht="39.75" customHeight="1" x14ac:dyDescent="0.2">
      <c r="A23" s="111"/>
      <c r="B23" s="111"/>
      <c r="C23" s="111"/>
      <c r="D23" s="69"/>
      <c r="E23" s="69"/>
      <c r="F23" s="91"/>
      <c r="G23" s="91"/>
      <c r="H23" s="73"/>
      <c r="I23" s="73"/>
      <c r="J23" s="73"/>
      <c r="K23" s="105"/>
      <c r="L23" s="25"/>
      <c r="M23" s="6"/>
      <c r="N23" s="6"/>
      <c r="O23" s="6"/>
      <c r="P23" s="6"/>
      <c r="Q23" s="24"/>
      <c r="R23" s="107"/>
      <c r="S23" s="97"/>
      <c r="T23" s="108"/>
      <c r="U23" s="109"/>
      <c r="V23" s="95"/>
      <c r="W23" s="83"/>
      <c r="X23" s="85"/>
      <c r="Y23" s="101"/>
      <c r="Z23" s="103"/>
      <c r="AA23" s="103"/>
      <c r="AB23" s="103"/>
    </row>
    <row r="24" spans="1:28" ht="92.25" customHeight="1" x14ac:dyDescent="0.2">
      <c r="A24" s="111">
        <v>11</v>
      </c>
      <c r="B24" s="111">
        <v>328039</v>
      </c>
      <c r="C24" s="111" t="s">
        <v>95</v>
      </c>
      <c r="D24" s="68" t="s">
        <v>43</v>
      </c>
      <c r="E24" s="68"/>
      <c r="F24" s="90" t="s">
        <v>2</v>
      </c>
      <c r="G24" s="90">
        <v>180</v>
      </c>
      <c r="H24" s="72">
        <v>42842</v>
      </c>
      <c r="I24" s="72">
        <v>43024</v>
      </c>
      <c r="J24" s="72" t="s">
        <v>2</v>
      </c>
      <c r="K24" s="104"/>
      <c r="L24" s="25">
        <v>434432.48</v>
      </c>
      <c r="M24" s="6">
        <v>1457848.07</v>
      </c>
      <c r="N24" s="6">
        <v>2170566.33</v>
      </c>
      <c r="O24" s="6"/>
      <c r="P24" s="6"/>
      <c r="Q24" s="24"/>
      <c r="R24" s="106"/>
      <c r="S24" s="96">
        <f>SUM(L24:Q25)</f>
        <v>4062846.88</v>
      </c>
      <c r="T24" s="108">
        <v>138102.54999999999</v>
      </c>
      <c r="U24" s="109">
        <v>8418565.8300000001</v>
      </c>
      <c r="V24" s="94">
        <f>U24-S24</f>
        <v>4355718.95</v>
      </c>
      <c r="W24" s="82" t="s">
        <v>15</v>
      </c>
      <c r="X24" s="84">
        <v>0.4864</v>
      </c>
      <c r="Y24" s="100" t="s">
        <v>17</v>
      </c>
      <c r="Z24" s="102" t="s">
        <v>79</v>
      </c>
      <c r="AA24" s="102" t="s">
        <v>80</v>
      </c>
      <c r="AB24" s="102" t="s">
        <v>87</v>
      </c>
    </row>
    <row r="25" spans="1:28" ht="55.5" customHeight="1" x14ac:dyDescent="0.2">
      <c r="A25" s="111"/>
      <c r="B25" s="111"/>
      <c r="C25" s="111"/>
      <c r="D25" s="69"/>
      <c r="E25" s="69"/>
      <c r="F25" s="91"/>
      <c r="G25" s="91"/>
      <c r="H25" s="73"/>
      <c r="I25" s="73"/>
      <c r="J25" s="73"/>
      <c r="K25" s="105"/>
      <c r="L25" s="25"/>
      <c r="M25" s="6"/>
      <c r="N25" s="6"/>
      <c r="O25" s="6"/>
      <c r="P25" s="6"/>
      <c r="Q25" s="24"/>
      <c r="R25" s="107"/>
      <c r="S25" s="97"/>
      <c r="T25" s="108"/>
      <c r="U25" s="109"/>
      <c r="V25" s="95"/>
      <c r="W25" s="83"/>
      <c r="X25" s="85"/>
      <c r="Y25" s="101"/>
      <c r="Z25" s="103"/>
      <c r="AA25" s="103"/>
      <c r="AB25" s="103"/>
    </row>
    <row r="26" spans="1:28" ht="89.25" customHeight="1" x14ac:dyDescent="0.2">
      <c r="A26" s="111">
        <v>12</v>
      </c>
      <c r="B26" s="111">
        <v>229179</v>
      </c>
      <c r="C26" s="111" t="s">
        <v>96</v>
      </c>
      <c r="D26" s="68" t="s">
        <v>43</v>
      </c>
      <c r="E26" s="68"/>
      <c r="F26" s="90" t="s">
        <v>2</v>
      </c>
      <c r="G26" s="90">
        <v>240</v>
      </c>
      <c r="H26" s="72">
        <v>42842</v>
      </c>
      <c r="I26" s="72">
        <f>H26+G26-1</f>
        <v>43081</v>
      </c>
      <c r="J26" s="72" t="s">
        <v>2</v>
      </c>
      <c r="K26" s="104"/>
      <c r="L26" s="25">
        <v>453746.73</v>
      </c>
      <c r="M26" s="6">
        <v>808760.91</v>
      </c>
      <c r="N26" s="6">
        <v>870787.25</v>
      </c>
      <c r="O26" s="6"/>
      <c r="P26" s="6"/>
      <c r="Q26" s="24"/>
      <c r="R26" s="106"/>
      <c r="S26" s="96">
        <f>SUM(L26:Q27)</f>
        <v>2133294.89</v>
      </c>
      <c r="T26" s="108">
        <v>15000</v>
      </c>
      <c r="U26" s="109">
        <v>4957107.9800000004</v>
      </c>
      <c r="V26" s="94">
        <f>U26-S26</f>
        <v>2823813.0900000003</v>
      </c>
      <c r="W26" s="82" t="s">
        <v>15</v>
      </c>
      <c r="X26" s="84">
        <v>0.25280000000000002</v>
      </c>
      <c r="Y26" s="100" t="s">
        <v>17</v>
      </c>
      <c r="Z26" s="102" t="s">
        <v>81</v>
      </c>
      <c r="AA26" s="102" t="s">
        <v>82</v>
      </c>
      <c r="AB26" s="102" t="s">
        <v>87</v>
      </c>
    </row>
    <row r="27" spans="1:28" ht="61.5" customHeight="1" x14ac:dyDescent="0.2">
      <c r="A27" s="111"/>
      <c r="B27" s="111"/>
      <c r="C27" s="111"/>
      <c r="D27" s="69"/>
      <c r="E27" s="69"/>
      <c r="F27" s="91"/>
      <c r="G27" s="91"/>
      <c r="H27" s="73"/>
      <c r="I27" s="73"/>
      <c r="J27" s="73"/>
      <c r="K27" s="105"/>
      <c r="L27" s="25"/>
      <c r="M27" s="6"/>
      <c r="N27" s="6"/>
      <c r="O27" s="6"/>
      <c r="P27" s="6"/>
      <c r="Q27" s="24"/>
      <c r="R27" s="107"/>
      <c r="S27" s="97"/>
      <c r="T27" s="108"/>
      <c r="U27" s="109"/>
      <c r="V27" s="95"/>
      <c r="W27" s="83"/>
      <c r="X27" s="85"/>
      <c r="Y27" s="101"/>
      <c r="Z27" s="103"/>
      <c r="AA27" s="103"/>
      <c r="AB27" s="103"/>
    </row>
    <row r="28" spans="1:28" ht="70.5" customHeight="1" x14ac:dyDescent="0.2">
      <c r="A28" s="111">
        <v>13</v>
      </c>
      <c r="B28" s="111">
        <v>136158</v>
      </c>
      <c r="C28" s="111" t="s">
        <v>73</v>
      </c>
      <c r="D28" s="68" t="s">
        <v>43</v>
      </c>
      <c r="E28" s="68"/>
      <c r="F28" s="90" t="s">
        <v>2</v>
      </c>
      <c r="G28" s="90">
        <v>120</v>
      </c>
      <c r="H28" s="72">
        <v>42888</v>
      </c>
      <c r="I28" s="72">
        <v>43007</v>
      </c>
      <c r="J28" s="72" t="s">
        <v>2</v>
      </c>
      <c r="K28" s="104"/>
      <c r="L28" s="25">
        <v>236469.7</v>
      </c>
      <c r="M28" s="6"/>
      <c r="N28" s="6"/>
      <c r="O28" s="6"/>
      <c r="P28" s="6"/>
      <c r="Q28" s="24"/>
      <c r="R28" s="106"/>
      <c r="S28" s="96">
        <f>SUM(L28:Q29)</f>
        <v>236469.7</v>
      </c>
      <c r="T28" s="108">
        <v>70901.78</v>
      </c>
      <c r="U28" s="109">
        <v>1785689.02</v>
      </c>
      <c r="V28" s="94">
        <f>U28-S28</f>
        <v>1549219.32</v>
      </c>
      <c r="W28" s="82" t="s">
        <v>15</v>
      </c>
      <c r="X28" s="84">
        <v>0.18240000000000001</v>
      </c>
      <c r="Y28" s="100" t="s">
        <v>17</v>
      </c>
      <c r="Z28" s="102" t="s">
        <v>83</v>
      </c>
      <c r="AA28" s="102" t="s">
        <v>84</v>
      </c>
      <c r="AB28" s="102" t="s">
        <v>87</v>
      </c>
    </row>
    <row r="29" spans="1:28" ht="51.75" customHeight="1" x14ac:dyDescent="0.2">
      <c r="A29" s="111"/>
      <c r="B29" s="111"/>
      <c r="C29" s="111"/>
      <c r="D29" s="69"/>
      <c r="E29" s="69"/>
      <c r="F29" s="91"/>
      <c r="G29" s="91"/>
      <c r="H29" s="73"/>
      <c r="I29" s="73"/>
      <c r="J29" s="73"/>
      <c r="K29" s="105"/>
      <c r="L29" s="25"/>
      <c r="M29" s="6"/>
      <c r="N29" s="6"/>
      <c r="O29" s="6"/>
      <c r="P29" s="6"/>
      <c r="Q29" s="24"/>
      <c r="R29" s="107"/>
      <c r="S29" s="97"/>
      <c r="T29" s="108"/>
      <c r="U29" s="109"/>
      <c r="V29" s="95"/>
      <c r="W29" s="83"/>
      <c r="X29" s="85"/>
      <c r="Y29" s="101"/>
      <c r="Z29" s="103"/>
      <c r="AA29" s="103"/>
      <c r="AB29" s="103"/>
    </row>
    <row r="30" spans="1:28" ht="82.5" customHeight="1" x14ac:dyDescent="0.2">
      <c r="A30" s="111">
        <v>14</v>
      </c>
      <c r="B30" s="111">
        <v>296751</v>
      </c>
      <c r="C30" s="111" t="s">
        <v>74</v>
      </c>
      <c r="D30" s="68" t="s">
        <v>43</v>
      </c>
      <c r="E30" s="68"/>
      <c r="F30" s="90" t="s">
        <v>2</v>
      </c>
      <c r="G30" s="90">
        <v>150</v>
      </c>
      <c r="H30" s="72">
        <v>42861</v>
      </c>
      <c r="I30" s="72">
        <v>43010</v>
      </c>
      <c r="J30" s="72" t="s">
        <v>2</v>
      </c>
      <c r="K30" s="104"/>
      <c r="L30" s="25">
        <v>248224.3</v>
      </c>
      <c r="M30" s="6">
        <v>245362.08</v>
      </c>
      <c r="N30" s="6"/>
      <c r="O30" s="6"/>
      <c r="P30" s="6"/>
      <c r="Q30" s="24"/>
      <c r="R30" s="106"/>
      <c r="S30" s="96">
        <f>SUM(L30:Q31)</f>
        <v>493586.38</v>
      </c>
      <c r="T30" s="108">
        <v>18302.810000000001</v>
      </c>
      <c r="U30" s="109">
        <v>1245649.81</v>
      </c>
      <c r="V30" s="94">
        <f>U30-S30</f>
        <v>752063.43</v>
      </c>
      <c r="W30" s="82" t="s">
        <v>15</v>
      </c>
      <c r="X30" s="84">
        <v>0.3947</v>
      </c>
      <c r="Y30" s="100" t="s">
        <v>17</v>
      </c>
      <c r="Z30" s="102" t="s">
        <v>85</v>
      </c>
      <c r="AA30" s="102" t="s">
        <v>88</v>
      </c>
      <c r="AB30" s="102" t="s">
        <v>87</v>
      </c>
    </row>
    <row r="31" spans="1:28" ht="48.75" customHeight="1" x14ac:dyDescent="0.2">
      <c r="A31" s="111"/>
      <c r="B31" s="111"/>
      <c r="C31" s="111"/>
      <c r="D31" s="69"/>
      <c r="E31" s="69"/>
      <c r="F31" s="91"/>
      <c r="G31" s="91"/>
      <c r="H31" s="73"/>
      <c r="I31" s="73"/>
      <c r="J31" s="73"/>
      <c r="K31" s="105"/>
      <c r="L31" s="25"/>
      <c r="M31" s="6"/>
      <c r="N31" s="6"/>
      <c r="O31" s="6"/>
      <c r="P31" s="6"/>
      <c r="Q31" s="24"/>
      <c r="R31" s="107"/>
      <c r="S31" s="97"/>
      <c r="T31" s="108"/>
      <c r="U31" s="109"/>
      <c r="V31" s="95"/>
      <c r="W31" s="83"/>
      <c r="X31" s="85"/>
      <c r="Y31" s="101"/>
      <c r="Z31" s="103"/>
      <c r="AA31" s="103"/>
      <c r="AB31" s="103"/>
    </row>
    <row r="32" spans="1:28" ht="67.5" customHeight="1" x14ac:dyDescent="0.2">
      <c r="A32" s="111">
        <v>15</v>
      </c>
      <c r="B32" s="111">
        <v>178315</v>
      </c>
      <c r="C32" s="111" t="s">
        <v>89</v>
      </c>
      <c r="D32" s="68" t="s">
        <v>43</v>
      </c>
      <c r="E32" s="68"/>
      <c r="F32" s="90" t="s">
        <v>2</v>
      </c>
      <c r="G32" s="90">
        <v>180</v>
      </c>
      <c r="H32" s="72">
        <v>42906</v>
      </c>
      <c r="I32" s="72">
        <v>43085</v>
      </c>
      <c r="J32" s="72" t="s">
        <v>2</v>
      </c>
      <c r="K32" s="104"/>
      <c r="L32" s="25"/>
      <c r="M32" s="6"/>
      <c r="N32" s="6"/>
      <c r="O32" s="6"/>
      <c r="P32" s="6"/>
      <c r="Q32" s="24"/>
      <c r="R32" s="106"/>
      <c r="S32" s="96">
        <f>SUM(L32:Q33)</f>
        <v>0</v>
      </c>
      <c r="T32" s="108">
        <v>245966.79</v>
      </c>
      <c r="U32" s="109">
        <v>5457062.3099999996</v>
      </c>
      <c r="V32" s="94">
        <f>U32-S32</f>
        <v>5457062.3099999996</v>
      </c>
      <c r="W32" s="82" t="s">
        <v>15</v>
      </c>
      <c r="X32" s="84"/>
      <c r="Y32" s="100" t="s">
        <v>17</v>
      </c>
      <c r="Z32" s="102" t="s">
        <v>86</v>
      </c>
      <c r="AA32" s="102" t="s">
        <v>103</v>
      </c>
      <c r="AB32" s="102" t="s">
        <v>105</v>
      </c>
    </row>
    <row r="33" spans="1:28" ht="69.75" customHeight="1" thickBot="1" x14ac:dyDescent="0.25">
      <c r="A33" s="111"/>
      <c r="B33" s="111"/>
      <c r="C33" s="111"/>
      <c r="D33" s="69"/>
      <c r="E33" s="69"/>
      <c r="F33" s="91"/>
      <c r="G33" s="91"/>
      <c r="H33" s="73"/>
      <c r="I33" s="73"/>
      <c r="J33" s="73"/>
      <c r="K33" s="105"/>
      <c r="L33" s="48"/>
      <c r="M33" s="49"/>
      <c r="N33" s="49"/>
      <c r="O33" s="49"/>
      <c r="P33" s="49"/>
      <c r="Q33" s="50"/>
      <c r="R33" s="110"/>
      <c r="S33" s="97"/>
      <c r="T33" s="108"/>
      <c r="U33" s="109"/>
      <c r="V33" s="95"/>
      <c r="W33" s="83"/>
      <c r="X33" s="85"/>
      <c r="Y33" s="101"/>
      <c r="Z33" s="103"/>
      <c r="AA33" s="103"/>
      <c r="AB33" s="103"/>
    </row>
    <row r="34" spans="1:28" ht="15.75" thickTop="1" thickBot="1" x14ac:dyDescent="0.25">
      <c r="U34" s="67" t="s">
        <v>99</v>
      </c>
      <c r="V34" s="92">
        <f>SUM(V8:V33)</f>
        <v>161764956.20999998</v>
      </c>
      <c r="W34" s="93"/>
    </row>
  </sheetData>
  <mergeCells count="263">
    <mergeCell ref="J11:J12"/>
    <mergeCell ref="K11:K12"/>
    <mergeCell ref="T11:T12"/>
    <mergeCell ref="U11:U12"/>
    <mergeCell ref="V11:V12"/>
    <mergeCell ref="S11:S12"/>
    <mergeCell ref="W11:W12"/>
    <mergeCell ref="X11:X12"/>
    <mergeCell ref="Y11:Y12"/>
    <mergeCell ref="AB4:AB7"/>
    <mergeCell ref="AB8:AB9"/>
    <mergeCell ref="AB14:AB15"/>
    <mergeCell ref="W8:W9"/>
    <mergeCell ref="X8:X9"/>
    <mergeCell ref="Y8:Y9"/>
    <mergeCell ref="Y14:Y15"/>
    <mergeCell ref="W14:W15"/>
    <mergeCell ref="X14:X15"/>
    <mergeCell ref="Y4:Y7"/>
    <mergeCell ref="Z4:Z7"/>
    <mergeCell ref="AA4:AA7"/>
    <mergeCell ref="Z8:Z9"/>
    <mergeCell ref="AA8:AA9"/>
    <mergeCell ref="Z14:Z15"/>
    <mergeCell ref="AA14:AA15"/>
    <mergeCell ref="Z11:Z12"/>
    <mergeCell ref="AA11:AA12"/>
    <mergeCell ref="AB11:AB12"/>
    <mergeCell ref="I8:I9"/>
    <mergeCell ref="A14:A15"/>
    <mergeCell ref="B14:B15"/>
    <mergeCell ref="C14:C15"/>
    <mergeCell ref="D14:D15"/>
    <mergeCell ref="E14:E15"/>
    <mergeCell ref="A8:A9"/>
    <mergeCell ref="B8:B9"/>
    <mergeCell ref="C8:C9"/>
    <mergeCell ref="D8:D9"/>
    <mergeCell ref="E8:E9"/>
    <mergeCell ref="A11:A12"/>
    <mergeCell ref="B11:B12"/>
    <mergeCell ref="C11:C12"/>
    <mergeCell ref="D11:D12"/>
    <mergeCell ref="E11:E12"/>
    <mergeCell ref="F11:F12"/>
    <mergeCell ref="G11:G12"/>
    <mergeCell ref="H11:H12"/>
    <mergeCell ref="I11:I12"/>
    <mergeCell ref="A2:Y2"/>
    <mergeCell ref="A4:A7"/>
    <mergeCell ref="B4:B7"/>
    <mergeCell ref="C4:C7"/>
    <mergeCell ref="G4:G7"/>
    <mergeCell ref="H4:K4"/>
    <mergeCell ref="T4:T7"/>
    <mergeCell ref="W4:W7"/>
    <mergeCell ref="X4:X7"/>
    <mergeCell ref="H5:H7"/>
    <mergeCell ref="F4:F7"/>
    <mergeCell ref="L4:R4"/>
    <mergeCell ref="S4:S7"/>
    <mergeCell ref="V4:V7"/>
    <mergeCell ref="C22:C23"/>
    <mergeCell ref="B24:B25"/>
    <mergeCell ref="C24:C25"/>
    <mergeCell ref="T16:U16"/>
    <mergeCell ref="T17:U17"/>
    <mergeCell ref="D4:D7"/>
    <mergeCell ref="E4:E7"/>
    <mergeCell ref="I5:K6"/>
    <mergeCell ref="U4:U7"/>
    <mergeCell ref="F14:G15"/>
    <mergeCell ref="J8:J9"/>
    <mergeCell ref="K8:K9"/>
    <mergeCell ref="R8:R9"/>
    <mergeCell ref="T8:T9"/>
    <mergeCell ref="U8:U9"/>
    <mergeCell ref="T14:U15"/>
    <mergeCell ref="H14:H15"/>
    <mergeCell ref="K14:K15"/>
    <mergeCell ref="I14:I15"/>
    <mergeCell ref="J14:J15"/>
    <mergeCell ref="R14:R15"/>
    <mergeCell ref="F8:F9"/>
    <mergeCell ref="G8:G9"/>
    <mergeCell ref="H8:H9"/>
    <mergeCell ref="D20:D21"/>
    <mergeCell ref="E20:E21"/>
    <mergeCell ref="H20:H21"/>
    <mergeCell ref="I20:I21"/>
    <mergeCell ref="F20:F21"/>
    <mergeCell ref="G20:G21"/>
    <mergeCell ref="B32:B33"/>
    <mergeCell ref="C32:C33"/>
    <mergeCell ref="A20:A21"/>
    <mergeCell ref="A22:A23"/>
    <mergeCell ref="A24:A25"/>
    <mergeCell ref="A26:A27"/>
    <mergeCell ref="A28:A29"/>
    <mergeCell ref="A30:A31"/>
    <mergeCell ref="A32:A33"/>
    <mergeCell ref="B26:B27"/>
    <mergeCell ref="C26:C27"/>
    <mergeCell ref="B28:B29"/>
    <mergeCell ref="C28:C29"/>
    <mergeCell ref="B30:B31"/>
    <mergeCell ref="C30:C31"/>
    <mergeCell ref="B20:B21"/>
    <mergeCell ref="C20:C21"/>
    <mergeCell ref="B22:B23"/>
    <mergeCell ref="X20:X21"/>
    <mergeCell ref="Y20:Y21"/>
    <mergeCell ref="Z20:Z21"/>
    <mergeCell ref="AA20:AA21"/>
    <mergeCell ref="AB20:AB21"/>
    <mergeCell ref="J20:J21"/>
    <mergeCell ref="K20:K21"/>
    <mergeCell ref="R20:R21"/>
    <mergeCell ref="W20:W21"/>
    <mergeCell ref="T20:T21"/>
    <mergeCell ref="U20:U21"/>
    <mergeCell ref="AA22:AA23"/>
    <mergeCell ref="AB22:AB23"/>
    <mergeCell ref="J22:J23"/>
    <mergeCell ref="K22:K23"/>
    <mergeCell ref="R22:R23"/>
    <mergeCell ref="W22:W23"/>
    <mergeCell ref="T22:T23"/>
    <mergeCell ref="U22:U23"/>
    <mergeCell ref="D22:D23"/>
    <mergeCell ref="E22:E23"/>
    <mergeCell ref="H22:H23"/>
    <mergeCell ref="I22:I23"/>
    <mergeCell ref="F22:F23"/>
    <mergeCell ref="G22:G23"/>
    <mergeCell ref="D24:D25"/>
    <mergeCell ref="E24:E25"/>
    <mergeCell ref="H24:H25"/>
    <mergeCell ref="I24:I25"/>
    <mergeCell ref="F24:F25"/>
    <mergeCell ref="G24:G25"/>
    <mergeCell ref="X22:X23"/>
    <mergeCell ref="Y22:Y23"/>
    <mergeCell ref="Z22:Z23"/>
    <mergeCell ref="X24:X25"/>
    <mergeCell ref="Y24:Y25"/>
    <mergeCell ref="Z24:Z25"/>
    <mergeCell ref="AA24:AA25"/>
    <mergeCell ref="AB24:AB25"/>
    <mergeCell ref="J24:J25"/>
    <mergeCell ref="K24:K25"/>
    <mergeCell ref="R24:R25"/>
    <mergeCell ref="W24:W25"/>
    <mergeCell ref="T24:T25"/>
    <mergeCell ref="U24:U25"/>
    <mergeCell ref="AA26:AA27"/>
    <mergeCell ref="AB26:AB27"/>
    <mergeCell ref="J26:J27"/>
    <mergeCell ref="K26:K27"/>
    <mergeCell ref="R26:R27"/>
    <mergeCell ref="W26:W27"/>
    <mergeCell ref="T26:T27"/>
    <mergeCell ref="U26:U27"/>
    <mergeCell ref="X26:X27"/>
    <mergeCell ref="Y26:Y27"/>
    <mergeCell ref="Z26:Z27"/>
    <mergeCell ref="AA28:AA29"/>
    <mergeCell ref="AB28:AB29"/>
    <mergeCell ref="J28:J29"/>
    <mergeCell ref="K28:K29"/>
    <mergeCell ref="R28:R29"/>
    <mergeCell ref="W28:W29"/>
    <mergeCell ref="T28:T29"/>
    <mergeCell ref="U28:U29"/>
    <mergeCell ref="D26:D27"/>
    <mergeCell ref="E26:E27"/>
    <mergeCell ref="H26:H27"/>
    <mergeCell ref="I26:I27"/>
    <mergeCell ref="F26:F27"/>
    <mergeCell ref="G26:G27"/>
    <mergeCell ref="D28:D29"/>
    <mergeCell ref="E28:E29"/>
    <mergeCell ref="H28:H29"/>
    <mergeCell ref="I28:I29"/>
    <mergeCell ref="F28:F29"/>
    <mergeCell ref="G28:G29"/>
    <mergeCell ref="D30:D31"/>
    <mergeCell ref="E30:E31"/>
    <mergeCell ref="H30:H31"/>
    <mergeCell ref="I30:I31"/>
    <mergeCell ref="F30:F31"/>
    <mergeCell ref="G30:G31"/>
    <mergeCell ref="X28:X29"/>
    <mergeCell ref="Y28:Y29"/>
    <mergeCell ref="Z28:Z29"/>
    <mergeCell ref="X30:X31"/>
    <mergeCell ref="Y30:Y31"/>
    <mergeCell ref="Z30:Z31"/>
    <mergeCell ref="AA30:AA31"/>
    <mergeCell ref="AB30:AB31"/>
    <mergeCell ref="J30:J31"/>
    <mergeCell ref="K30:K31"/>
    <mergeCell ref="R30:R31"/>
    <mergeCell ref="W30:W31"/>
    <mergeCell ref="T30:T31"/>
    <mergeCell ref="U30:U31"/>
    <mergeCell ref="AA32:AA33"/>
    <mergeCell ref="AB32:AB33"/>
    <mergeCell ref="J32:J33"/>
    <mergeCell ref="K32:K33"/>
    <mergeCell ref="R32:R33"/>
    <mergeCell ref="W32:W33"/>
    <mergeCell ref="T32:T33"/>
    <mergeCell ref="U32:U33"/>
    <mergeCell ref="D32:D33"/>
    <mergeCell ref="E32:E33"/>
    <mergeCell ref="H32:H33"/>
    <mergeCell ref="I32:I33"/>
    <mergeCell ref="F32:F33"/>
    <mergeCell ref="G32:G33"/>
    <mergeCell ref="X32:X33"/>
    <mergeCell ref="Y32:Y33"/>
    <mergeCell ref="Z32:Z33"/>
    <mergeCell ref="S8:S9"/>
    <mergeCell ref="S14:S15"/>
    <mergeCell ref="S20:S21"/>
    <mergeCell ref="S22:S23"/>
    <mergeCell ref="S24:S25"/>
    <mergeCell ref="S26:S27"/>
    <mergeCell ref="S28:S29"/>
    <mergeCell ref="S30:S31"/>
    <mergeCell ref="S32:S33"/>
    <mergeCell ref="V34:W34"/>
    <mergeCell ref="V8:V9"/>
    <mergeCell ref="V14:V15"/>
    <mergeCell ref="V20:V21"/>
    <mergeCell ref="V22:V23"/>
    <mergeCell ref="V24:V25"/>
    <mergeCell ref="V26:V27"/>
    <mergeCell ref="V28:V29"/>
    <mergeCell ref="V30:V31"/>
    <mergeCell ref="V32:V33"/>
    <mergeCell ref="A18:A19"/>
    <mergeCell ref="B18:B19"/>
    <mergeCell ref="C18:C19"/>
    <mergeCell ref="D18:D19"/>
    <mergeCell ref="E18:E19"/>
    <mergeCell ref="F18:F19"/>
    <mergeCell ref="G18:G19"/>
    <mergeCell ref="H18:H19"/>
    <mergeCell ref="I18:I19"/>
    <mergeCell ref="Y18:Y19"/>
    <mergeCell ref="Z18:Z19"/>
    <mergeCell ref="AA18:AA19"/>
    <mergeCell ref="AB18:AB19"/>
    <mergeCell ref="J18:J19"/>
    <mergeCell ref="K18:K19"/>
    <mergeCell ref="S18:S19"/>
    <mergeCell ref="T18:T19"/>
    <mergeCell ref="U18:U19"/>
    <mergeCell ref="V18:V19"/>
    <mergeCell ref="W18:W19"/>
    <mergeCell ref="X18:X19"/>
  </mergeCells>
  <printOptions horizontalCentered="1" verticalCentered="1"/>
  <pageMargins left="0" right="0" top="0" bottom="0" header="0" footer="0"/>
  <pageSetup scale="41" orientation="landscape" r:id="rId1"/>
  <rowBreaks count="2" manualBreakCount="2">
    <brk id="13" max="27" man="1"/>
    <brk id="19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O. EJECUCION 2017</vt:lpstr>
      <vt:lpstr>'O. EJECUCION 2017'!Área_de_impresión</vt:lpstr>
      <vt:lpstr>'O. EJECUCION 2017'!Títulos_a_imprimir</vt:lpstr>
    </vt:vector>
  </TitlesOfParts>
  <Company>GRI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GERENCIA DE INFRAESTRUCTURA</dc:creator>
  <cp:lastModifiedBy>REGION ANCASH</cp:lastModifiedBy>
  <cp:lastPrinted>2017-07-18T15:20:57Z</cp:lastPrinted>
  <dcterms:created xsi:type="dcterms:W3CDTF">2015-01-27T16:49:07Z</dcterms:created>
  <dcterms:modified xsi:type="dcterms:W3CDTF">2017-08-09T21:17:55Z</dcterms:modified>
</cp:coreProperties>
</file>